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9090" activeTab="1"/>
  </bookViews>
  <sheets>
    <sheet name="signal" sheetId="1" r:id="rId1"/>
    <sheet name="signal_offset" sheetId="2" r:id="rId2"/>
  </sheets>
  <definedNames/>
  <calcPr fullCalcOnLoad="1"/>
</workbook>
</file>

<file path=xl/sharedStrings.xml><?xml version="1.0" encoding="utf-8"?>
<sst xmlns="http://schemas.openxmlformats.org/spreadsheetml/2006/main" count="56" uniqueCount="36">
  <si>
    <t>Vref [V]</t>
  </si>
  <si>
    <t>R2 [kOhm]</t>
  </si>
  <si>
    <t>zw</t>
  </si>
  <si>
    <t>Gain</t>
  </si>
  <si>
    <t>Berechnete Widerstände</t>
  </si>
  <si>
    <t>R1 [kOhm]</t>
  </si>
  <si>
    <t>IO_max [mA]</t>
  </si>
  <si>
    <t>IO_min [mA]</t>
  </si>
  <si>
    <t>Eingabe / Input:</t>
  </si>
  <si>
    <t xml:space="preserve"> </t>
  </si>
  <si>
    <t>Calculated resistance</t>
  </si>
  <si>
    <t>RS [Ohm]</t>
  </si>
  <si>
    <t>VRS_max [V]</t>
  </si>
  <si>
    <t>VRS = Vi</t>
  </si>
  <si>
    <t>maximale Spannung über RS / maximum voltage across RS</t>
  </si>
  <si>
    <t>Zähler von R1 und R3</t>
  </si>
  <si>
    <t>zw=R2(VImin(Vimax-Vref)+(-Vimax+Vimin)+VImax(-Vimin+Vref))</t>
  </si>
  <si>
    <t>sinnvolle Ergebnisse nur für postive Widerstände R1 und R3 / meaningful results only for positive resistors R1 and R3</t>
  </si>
  <si>
    <t>a=(y2-y1)/(x2-x1)</t>
  </si>
  <si>
    <t>b=y2-ax2</t>
  </si>
  <si>
    <t>Geradengleichung</t>
  </si>
  <si>
    <t>VRS_min [V]</t>
  </si>
  <si>
    <t>Verstärkungsfehler:</t>
  </si>
  <si>
    <t>RS real [Ohm]</t>
  </si>
  <si>
    <t>R3 [kOhm]</t>
  </si>
  <si>
    <t>R3=zw/(-VImin*Vimax+VImax*Vimin)</t>
  </si>
  <si>
    <t>R1=zw/((Vimax-Vimin)*Vref)</t>
  </si>
  <si>
    <t>R1=R2*(Vin-Vi)/Vi</t>
  </si>
  <si>
    <t>Vin_min [V]</t>
  </si>
  <si>
    <t>Vin_max [V]</t>
  </si>
  <si>
    <t>Vin=Vi*(R1+R2)/R2</t>
  </si>
  <si>
    <t>nur zur Information / Information only</t>
  </si>
  <si>
    <t>Stromausgang Signal und Offset-Berechnung  / Current output signal adjustment and offset calculation</t>
  </si>
  <si>
    <t>Stromausgang Signal Anpassung  / Current output signal adjustment</t>
  </si>
  <si>
    <t>R1 = 0 -&gt; Spannungsteiler ist nicht erforderlich / voltage divider is not necessary</t>
  </si>
  <si>
    <r>
      <t xml:space="preserve">ok: Vin_max / Vin_min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VRS_max / VRS_min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</si>
</sst>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16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3" borderId="10" xfId="0" applyNumberFormat="1" applyFill="1" applyBorder="1" applyAlignment="1">
      <alignment horizontal="right"/>
    </xf>
    <xf numFmtId="0" fontId="0" fillId="36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</xdr:row>
      <xdr:rowOff>9525</xdr:rowOff>
    </xdr:from>
    <xdr:to>
      <xdr:col>11</xdr:col>
      <xdr:colOff>1123950</xdr:colOff>
      <xdr:row>16</xdr:row>
      <xdr:rowOff>152400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52475"/>
          <a:ext cx="64484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</xdr:row>
      <xdr:rowOff>9525</xdr:rowOff>
    </xdr:from>
    <xdr:to>
      <xdr:col>12</xdr:col>
      <xdr:colOff>200025</xdr:colOff>
      <xdr:row>17</xdr:row>
      <xdr:rowOff>152400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914400"/>
          <a:ext cx="64484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2.28125" style="0" customWidth="1"/>
    <col min="2" max="2" width="14.421875" style="0" customWidth="1"/>
    <col min="3" max="3" width="9.57421875" style="7" customWidth="1"/>
    <col min="4" max="4" width="5.140625" style="0" customWidth="1"/>
    <col min="7" max="7" width="11.421875" style="0" customWidth="1"/>
    <col min="12" max="12" width="20.140625" style="0" customWidth="1"/>
  </cols>
  <sheetData>
    <row r="2" spans="2:3" s="1" customFormat="1" ht="20.25">
      <c r="B2" s="1" t="s">
        <v>33</v>
      </c>
      <c r="C2" s="6"/>
    </row>
    <row r="4" ht="12.75">
      <c r="B4" s="2"/>
    </row>
    <row r="5" spans="2:15" ht="12.75">
      <c r="B5" s="2" t="s">
        <v>8</v>
      </c>
      <c r="M5" s="15"/>
      <c r="N5" s="16"/>
      <c r="O5" s="15"/>
    </row>
    <row r="6" spans="2:15" ht="12.75">
      <c r="B6" s="18"/>
      <c r="C6" s="19"/>
      <c r="D6" s="13"/>
      <c r="M6" s="14"/>
      <c r="N6" s="17"/>
      <c r="O6" s="14"/>
    </row>
    <row r="7" spans="2:15" ht="12.75">
      <c r="B7" s="4" t="s">
        <v>29</v>
      </c>
      <c r="C7" s="12">
        <v>10</v>
      </c>
      <c r="G7" s="5" t="s">
        <v>22</v>
      </c>
      <c r="I7">
        <v>1.01</v>
      </c>
      <c r="M7" s="14"/>
      <c r="N7" s="17"/>
      <c r="O7" s="14"/>
    </row>
    <row r="8" spans="2:15" ht="12.75">
      <c r="B8" s="4" t="s">
        <v>7</v>
      </c>
      <c r="C8" s="12">
        <v>4</v>
      </c>
      <c r="I8">
        <f>C9*C10/1000</f>
        <v>2</v>
      </c>
      <c r="M8" s="14"/>
      <c r="N8" s="14"/>
      <c r="O8" s="14"/>
    </row>
    <row r="9" spans="2:15" ht="12.75">
      <c r="B9" s="4" t="s">
        <v>6</v>
      </c>
      <c r="C9" s="12">
        <v>20</v>
      </c>
      <c r="G9" s="5" t="s">
        <v>27</v>
      </c>
      <c r="M9" s="14"/>
      <c r="N9" s="14"/>
      <c r="O9" s="14"/>
    </row>
    <row r="10" spans="2:15" ht="12.75">
      <c r="B10" s="4" t="s">
        <v>11</v>
      </c>
      <c r="C10" s="12">
        <v>100</v>
      </c>
      <c r="G10" s="5" t="s">
        <v>30</v>
      </c>
      <c r="I10" s="14"/>
      <c r="M10" s="14"/>
      <c r="N10" s="14"/>
      <c r="O10" s="14"/>
    </row>
    <row r="11" spans="2:15" ht="12.75">
      <c r="B11" s="4" t="s">
        <v>1</v>
      </c>
      <c r="C11" s="12">
        <v>10</v>
      </c>
      <c r="G11" s="13"/>
      <c r="H11" s="14"/>
      <c r="M11" s="14"/>
      <c r="N11" s="14"/>
      <c r="O11" s="14"/>
    </row>
    <row r="12" spans="7:15" ht="12.75">
      <c r="G12" s="3" t="s">
        <v>3</v>
      </c>
      <c r="H12" s="9">
        <f>(C27-C26)/(C7-C6)</f>
        <v>0</v>
      </c>
      <c r="M12" s="14"/>
      <c r="N12" s="14"/>
      <c r="O12" s="14"/>
    </row>
    <row r="13" spans="2:15" ht="12.75">
      <c r="B13" s="2" t="s">
        <v>4</v>
      </c>
      <c r="M13" s="7"/>
      <c r="N13" s="7"/>
      <c r="O13" s="7"/>
    </row>
    <row r="14" spans="2:15" ht="12.75">
      <c r="B14" s="2" t="s">
        <v>10</v>
      </c>
      <c r="G14" s="5" t="s">
        <v>18</v>
      </c>
      <c r="I14" s="5" t="s">
        <v>20</v>
      </c>
      <c r="M14" s="7"/>
      <c r="N14" s="7"/>
      <c r="O14" s="7"/>
    </row>
    <row r="15" ht="12.75">
      <c r="G15" s="5" t="s">
        <v>19</v>
      </c>
    </row>
    <row r="16" spans="2:5" ht="12.75">
      <c r="B16" s="4" t="s">
        <v>5</v>
      </c>
      <c r="C16" s="11">
        <f>IF(C11*(C7-I8)/I8&lt;0,0,C11*(C7-I8)/I8)</f>
        <v>40</v>
      </c>
      <c r="E16" s="7"/>
    </row>
    <row r="17" spans="2:3" ht="12.75">
      <c r="B17" s="4" t="s">
        <v>28</v>
      </c>
      <c r="C17" s="11">
        <f>IF(C16=0,C8*C18/1000,C8*C18*(C16+C11)/C11/1000)</f>
        <v>2</v>
      </c>
    </row>
    <row r="18" spans="2:8" ht="12.75">
      <c r="B18" s="4" t="s">
        <v>23</v>
      </c>
      <c r="C18" s="11">
        <f>IF(C16=0,C7/C9*1000,C10)</f>
        <v>100</v>
      </c>
      <c r="H18" s="5"/>
    </row>
    <row r="19" spans="2:8" ht="12.75">
      <c r="B19" s="18"/>
      <c r="C19" s="14"/>
      <c r="H19" s="5"/>
    </row>
    <row r="20" spans="2:8" ht="12.75">
      <c r="B20" s="18" t="s">
        <v>34</v>
      </c>
      <c r="C20" s="14"/>
      <c r="H20" s="5"/>
    </row>
    <row r="21" ht="12.75">
      <c r="B21" s="2"/>
    </row>
    <row r="22" ht="12.75">
      <c r="B22" s="5" t="s">
        <v>31</v>
      </c>
    </row>
    <row r="23" ht="12.75">
      <c r="B23" s="10"/>
    </row>
    <row r="24" spans="2:5" ht="12.75">
      <c r="B24" s="4" t="s">
        <v>21</v>
      </c>
      <c r="C24" s="8">
        <f>C8*C18/1000</f>
        <v>0.4</v>
      </c>
      <c r="E24" s="5" t="s">
        <v>13</v>
      </c>
    </row>
    <row r="25" spans="2:5" ht="12.75">
      <c r="B25" s="4" t="s">
        <v>12</v>
      </c>
      <c r="C25" s="8">
        <f>C9*C18/1000</f>
        <v>2</v>
      </c>
      <c r="E25" s="5" t="s">
        <v>14</v>
      </c>
    </row>
    <row r="26" spans="2:3" ht="12.75">
      <c r="B26" s="10"/>
      <c r="C26" s="14"/>
    </row>
    <row r="27" spans="2:5" ht="12.75">
      <c r="B27" s="10"/>
      <c r="C27" s="14"/>
      <c r="E27" s="5"/>
    </row>
    <row r="28" ht="12.75">
      <c r="E28" s="5"/>
    </row>
  </sheetData>
  <sheetProtection password="CA7F" sheet="1"/>
  <protectedRanges>
    <protectedRange sqref="M6:M7 M10 C8:C11" name="Bereich1_1"/>
    <protectedRange sqref="C6:C7" name="Bereich1_1_1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6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2.28125" style="0" customWidth="1"/>
    <col min="2" max="2" width="14.421875" style="0" customWidth="1"/>
    <col min="3" max="3" width="9.57421875" style="7" customWidth="1"/>
    <col min="4" max="4" width="5.140625" style="0" customWidth="1"/>
    <col min="6" max="6" width="5.140625" style="0" customWidth="1"/>
    <col min="7" max="7" width="11.421875" style="0" customWidth="1"/>
    <col min="12" max="12" width="20.140625" style="0" customWidth="1"/>
  </cols>
  <sheetData>
    <row r="2" spans="2:3" s="1" customFormat="1" ht="20.25">
      <c r="B2" s="1" t="s">
        <v>32</v>
      </c>
      <c r="C2" s="6"/>
    </row>
    <row r="4" spans="2:8" ht="12.75">
      <c r="B4" s="2" t="s">
        <v>17</v>
      </c>
      <c r="H4" s="2"/>
    </row>
    <row r="5" ht="12.75">
      <c r="B5" s="2"/>
    </row>
    <row r="6" spans="2:15" ht="12.75">
      <c r="B6" s="2" t="s">
        <v>8</v>
      </c>
      <c r="M6" s="15"/>
      <c r="N6" s="16"/>
      <c r="O6" s="15"/>
    </row>
    <row r="7" spans="2:15" ht="12.75">
      <c r="B7" t="s">
        <v>9</v>
      </c>
      <c r="M7" s="15"/>
      <c r="N7" s="15"/>
      <c r="O7" s="15"/>
    </row>
    <row r="8" spans="2:15" ht="12.75">
      <c r="B8" s="4" t="s">
        <v>28</v>
      </c>
      <c r="C8" s="12">
        <v>0</v>
      </c>
      <c r="G8" s="5" t="s">
        <v>22</v>
      </c>
      <c r="I8">
        <v>1.01</v>
      </c>
      <c r="M8" s="14"/>
      <c r="N8" s="17"/>
      <c r="O8" s="14"/>
    </row>
    <row r="9" spans="2:15" ht="12.75">
      <c r="B9" s="4" t="s">
        <v>29</v>
      </c>
      <c r="C9" s="12">
        <v>5</v>
      </c>
      <c r="M9" s="19"/>
      <c r="N9" s="19"/>
      <c r="O9" s="14"/>
    </row>
    <row r="10" spans="2:15" ht="12.75">
      <c r="B10" s="4" t="s">
        <v>7</v>
      </c>
      <c r="C10" s="12">
        <v>4</v>
      </c>
      <c r="G10" t="s">
        <v>16</v>
      </c>
      <c r="M10" s="19"/>
      <c r="N10" s="19"/>
      <c r="O10" s="14"/>
    </row>
    <row r="11" spans="2:15" ht="12.75">
      <c r="B11" s="4" t="s">
        <v>6</v>
      </c>
      <c r="C11" s="12">
        <v>20</v>
      </c>
      <c r="G11" t="s">
        <v>25</v>
      </c>
      <c r="M11" s="19"/>
      <c r="N11" s="19"/>
      <c r="O11" s="14"/>
    </row>
    <row r="12" spans="2:15" ht="12.75">
      <c r="B12" s="4" t="s">
        <v>11</v>
      </c>
      <c r="C12" s="12">
        <v>125</v>
      </c>
      <c r="G12" t="s">
        <v>26</v>
      </c>
      <c r="I12" s="14"/>
      <c r="M12" s="19"/>
      <c r="N12" s="19"/>
      <c r="O12" s="14"/>
    </row>
    <row r="13" spans="2:15" ht="12.75">
      <c r="B13" s="4" t="s">
        <v>0</v>
      </c>
      <c r="C13" s="12">
        <v>5</v>
      </c>
      <c r="H13" s="13"/>
      <c r="I13" s="14"/>
      <c r="M13" s="19"/>
      <c r="N13" s="19"/>
      <c r="O13" s="14"/>
    </row>
    <row r="14" spans="2:15" ht="12.75">
      <c r="B14" s="4" t="s">
        <v>1</v>
      </c>
      <c r="C14" s="12">
        <v>10</v>
      </c>
      <c r="G14" s="3" t="s">
        <v>2</v>
      </c>
      <c r="H14" s="9">
        <f>C14*(C8*(C25-C13)+(-C25+C24)*C13+C9*(-C24+C13))</f>
        <v>125</v>
      </c>
      <c r="J14" t="s">
        <v>15</v>
      </c>
      <c r="M14" s="19"/>
      <c r="N14" s="19"/>
      <c r="O14" s="14"/>
    </row>
    <row r="15" spans="7:15" ht="12.75">
      <c r="G15" s="3" t="s">
        <v>3</v>
      </c>
      <c r="H15" s="9">
        <f>(C25-C24)/(C9-C8)</f>
        <v>0.4</v>
      </c>
      <c r="M15" s="19"/>
      <c r="N15" s="19"/>
      <c r="O15" s="14"/>
    </row>
    <row r="16" spans="2:15" ht="12.75">
      <c r="B16" s="2" t="s">
        <v>4</v>
      </c>
      <c r="M16" s="7"/>
      <c r="N16" s="7"/>
      <c r="O16" s="7"/>
    </row>
    <row r="17" spans="2:15" ht="12.75">
      <c r="B17" s="2" t="s">
        <v>10</v>
      </c>
      <c r="G17" s="5" t="s">
        <v>18</v>
      </c>
      <c r="I17" s="5" t="s">
        <v>20</v>
      </c>
      <c r="M17" s="7"/>
      <c r="N17" s="7"/>
      <c r="O17" s="7"/>
    </row>
    <row r="18" ht="12.75">
      <c r="G18" s="5" t="s">
        <v>19</v>
      </c>
    </row>
    <row r="19" spans="2:3" ht="12.75">
      <c r="B19" s="4" t="s">
        <v>5</v>
      </c>
      <c r="C19" s="20">
        <f>IF(AND(C25&gt;C24,C9&gt;C8),H14/((C25-C24)*C13),"no signal")</f>
        <v>12.5</v>
      </c>
    </row>
    <row r="20" spans="2:8" ht="12.75">
      <c r="B20" s="4" t="s">
        <v>24</v>
      </c>
      <c r="C20" s="20">
        <f>IF((C9*C24-C8*C25)=0,"no R3",H14/(C9*C24-C8*C25))</f>
        <v>50</v>
      </c>
      <c r="E20" s="21" t="str">
        <f>IF(C24/C25&lt;C8/C9,"nicht ok","ok")</f>
        <v>ok</v>
      </c>
      <c r="G20" s="2" t="s">
        <v>35</v>
      </c>
      <c r="H20" s="5"/>
    </row>
    <row r="21" ht="12.75">
      <c r="B21" s="2"/>
    </row>
    <row r="22" ht="12.75">
      <c r="B22" s="5" t="s">
        <v>31</v>
      </c>
    </row>
    <row r="23" spans="2:5" ht="12.75">
      <c r="B23" s="18"/>
      <c r="C23" s="19"/>
      <c r="E23" s="5"/>
    </row>
    <row r="24" spans="2:5" ht="12.75">
      <c r="B24" s="4" t="s">
        <v>21</v>
      </c>
      <c r="C24" s="8">
        <f>C10*C12/1000</f>
        <v>0.5</v>
      </c>
      <c r="E24" s="5" t="s">
        <v>13</v>
      </c>
    </row>
    <row r="25" spans="2:5" ht="12.75">
      <c r="B25" s="4" t="s">
        <v>12</v>
      </c>
      <c r="C25" s="8">
        <f>C11*C12/1000</f>
        <v>2.5</v>
      </c>
      <c r="E25" s="5" t="s">
        <v>14</v>
      </c>
    </row>
    <row r="26" ht="12.75">
      <c r="E26" s="5"/>
    </row>
  </sheetData>
  <sheetProtection password="CA7F" sheet="1"/>
  <protectedRanges>
    <protectedRange sqref="M8:M9 M12 N9 N12:N13 C8:C14" name="Bereich1_1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HK</cp:lastModifiedBy>
  <cp:lastPrinted>2015-05-14T15:11:32Z</cp:lastPrinted>
  <dcterms:created xsi:type="dcterms:W3CDTF">2009-08-26T14:49:17Z</dcterms:created>
  <dcterms:modified xsi:type="dcterms:W3CDTF">2015-06-11T16:41:33Z</dcterms:modified>
  <cp:category/>
  <cp:version/>
  <cp:contentType/>
  <cp:contentStatus/>
</cp:coreProperties>
</file>