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I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<sst xmlns="http://schemas.openxmlformats.org/spreadsheetml/2006/main" count="31" uniqueCount="31">
  <si>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R3 [kOhm]</t>
  </si>
  <si>
    <t>R4 [kOhm]</t>
  </si>
  <si>
    <t>R5 [kOhm]</t>
  </si>
  <si>
    <t>gain</t>
  </si>
  <si>
    <t>CMR</t>
  </si>
  <si>
    <t>R6 [kOhm]</t>
  </si>
  <si>
    <t>R2 [kOhm]</t>
  </si>
  <si>
    <t>R1 [kOhm]</t>
  </si>
  <si>
    <t>VIia [mV]</t>
  </si>
  <si>
    <t>VIA [mV]</t>
  </si>
  <si>
    <t>VIA_min [mV]</t>
  </si>
  <si>
    <t>VFP [V]</t>
  </si>
  <si>
    <t>CMMR</t>
  </si>
  <si>
    <t>Common mode rejection ratio:</t>
  </si>
  <si>
    <t>minimal mögliche Ausgangsspannung (VIA &lt; 1V -&gt; R6 erforderlich):</t>
  </si>
  <si>
    <t>Instrumentenverstärker Berechnungen / Instrumentation amplifier calculations</t>
  </si>
  <si>
    <t>Eingabe / Input:</t>
  </si>
  <si>
    <t>Ergebnisse / Results</t>
  </si>
  <si>
    <t>Eingangsspannung / Input voltage</t>
  </si>
  <si>
    <t>Verstärkung / Gain:</t>
  </si>
  <si>
    <t>Gleichtaktunterdrückung / Common mode rejection:</t>
  </si>
  <si>
    <t>Instrumentenverstärker Ausgangsspannung / Inst. amp. output voltage: VIA=VIia*g+VFP</t>
  </si>
  <si>
    <t>/ simplified calculation</t>
  </si>
  <si>
    <t>Fußpunktspannung / Offset voltage</t>
  </si>
  <si>
    <t>IAi + [mV]</t>
  </si>
  <si>
    <t>IAi - [mV]</t>
  </si>
  <si>
    <t>VM = (IAi+ + IAi-)/2</t>
  </si>
  <si>
    <t>IAi+ = VM + VIia/2</t>
  </si>
  <si>
    <t>IAi- = VM - VIia/2</t>
  </si>
  <si>
    <t>VM [V]</t>
  </si>
  <si>
    <t>/ minimum possible output voltage (VIA &lt; 1V -&gt; R6 necessary)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</si>
</sst>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7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0" fillId="0" borderId="0" xfId="0" applyNumberFormat="1" applyAlignment="1">
      <alignment/>
    </xf>
    <xf numFmtId="2" fontId="0" fillId="33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36" borderId="1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8" borderId="10" xfId="0" applyFont="1" applyFill="1" applyBorder="1" applyAlignment="1">
      <alignment horizontal="right"/>
    </xf>
    <xf numFmtId="0" fontId="0" fillId="34" borderId="10" xfId="0" applyNumberForma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2</xdr:row>
      <xdr:rowOff>95250</xdr:rowOff>
    </xdr:from>
    <xdr:to>
      <xdr:col>16</xdr:col>
      <xdr:colOff>133350</xdr:colOff>
      <xdr:row>18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14350"/>
          <a:ext cx="60960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16</xdr:row>
      <xdr:rowOff>47625</xdr:rowOff>
    </xdr:from>
    <xdr:to>
      <xdr:col>11</xdr:col>
      <xdr:colOff>257175</xdr:colOff>
      <xdr:row>18</xdr:row>
      <xdr:rowOff>133350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7336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66675</xdr:rowOff>
    </xdr:from>
    <xdr:to>
      <xdr:col>7</xdr:col>
      <xdr:colOff>581025</xdr:colOff>
      <xdr:row>18</xdr:row>
      <xdr:rowOff>85725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476500" y="2752725"/>
          <a:ext cx="3019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Vereinfachte Berechnung mit R1 = R4 und R2 = R3: </a:t>
          </a:r>
        </a:p>
      </xdr:txBody>
    </xdr:sp>
    <xdr:clientData/>
  </xdr:twoCellAnchor>
  <xdr:twoCellAnchor editAs="oneCell">
    <xdr:from>
      <xdr:col>4</xdr:col>
      <xdr:colOff>561975</xdr:colOff>
      <xdr:row>19</xdr:row>
      <xdr:rowOff>104775</xdr:rowOff>
    </xdr:from>
    <xdr:to>
      <xdr:col>11</xdr:col>
      <xdr:colOff>47625</xdr:colOff>
      <xdr:row>21</xdr:row>
      <xdr:rowOff>85725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3276600"/>
          <a:ext cx="3752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21</xdr:row>
      <xdr:rowOff>123825</xdr:rowOff>
    </xdr:from>
    <xdr:to>
      <xdr:col>9</xdr:col>
      <xdr:colOff>476250</xdr:colOff>
      <xdr:row>23</xdr:row>
      <xdr:rowOff>104775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3619500"/>
          <a:ext cx="120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24</xdr:row>
      <xdr:rowOff>57150</xdr:rowOff>
    </xdr:from>
    <xdr:to>
      <xdr:col>7</xdr:col>
      <xdr:colOff>523875</xdr:colOff>
      <xdr:row>25</xdr:row>
      <xdr:rowOff>19050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29100" y="4038600"/>
          <a:ext cx="12096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27</xdr:row>
      <xdr:rowOff>114300</xdr:rowOff>
    </xdr:from>
    <xdr:to>
      <xdr:col>10</xdr:col>
      <xdr:colOff>457200</xdr:colOff>
      <xdr:row>29</xdr:row>
      <xdr:rowOff>95250</xdr:rowOff>
    </xdr:to>
    <xdr:pic>
      <xdr:nvPicPr>
        <xdr:cNvPr id="7" name="Grafi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458152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5.28125" style="0" customWidth="1"/>
    <col min="2" max="2" width="12.7109375" style="0" customWidth="1"/>
    <col min="3" max="11" width="9.140625" style="0" customWidth="1"/>
    <col min="12" max="12" width="7.421875" style="0" customWidth="1"/>
    <col min="13" max="13" width="11.7109375" style="0" customWidth="1"/>
  </cols>
  <sheetData>
    <row r="2" spans="1:13" ht="20.25">
      <c r="A2" s="1" t="s">
        <v>15</v>
      </c>
      <c r="M2" s="7"/>
    </row>
    <row r="4" ht="12.75">
      <c r="A4" s="2" t="s">
        <v>16</v>
      </c>
    </row>
    <row r="6" spans="1:4" ht="12.75">
      <c r="A6" s="3" t="s">
        <v>7</v>
      </c>
      <c r="B6" s="21">
        <v>18.8</v>
      </c>
      <c r="D6" s="15"/>
    </row>
    <row r="7" spans="1:2" ht="12.75">
      <c r="A7" s="3" t="s">
        <v>6</v>
      </c>
      <c r="B7" s="9">
        <v>1</v>
      </c>
    </row>
    <row r="8" spans="1:8" ht="12.75">
      <c r="A8" s="3" t="s">
        <v>0</v>
      </c>
      <c r="B8" s="9">
        <v>1</v>
      </c>
      <c r="G8" s="16"/>
      <c r="H8" s="17"/>
    </row>
    <row r="9" spans="1:8" ht="12.75">
      <c r="A9" s="3" t="s">
        <v>1</v>
      </c>
      <c r="B9" s="9">
        <v>19</v>
      </c>
      <c r="G9" s="16"/>
      <c r="H9" s="17"/>
    </row>
    <row r="10" spans="1:8" ht="12.75">
      <c r="A10" s="3" t="s">
        <v>2</v>
      </c>
      <c r="B10" s="9">
        <v>1</v>
      </c>
      <c r="G10" s="16"/>
      <c r="H10" s="17"/>
    </row>
    <row r="11" spans="1:8" ht="12.75">
      <c r="A11" s="3" t="s">
        <v>5</v>
      </c>
      <c r="B11" s="9">
        <v>2</v>
      </c>
      <c r="G11" s="16"/>
      <c r="H11" s="17"/>
    </row>
    <row r="12" spans="1:8" ht="12.75">
      <c r="A12" s="6" t="s">
        <v>8</v>
      </c>
      <c r="B12" s="10">
        <v>10</v>
      </c>
      <c r="D12" s="15" t="s">
        <v>18</v>
      </c>
      <c r="G12" s="16"/>
      <c r="H12" s="17"/>
    </row>
    <row r="13" spans="1:8" ht="12.75">
      <c r="A13" s="6" t="s">
        <v>29</v>
      </c>
      <c r="B13" s="12">
        <v>1</v>
      </c>
      <c r="D13" s="15" t="s">
        <v>26</v>
      </c>
      <c r="G13" s="16"/>
      <c r="H13" s="17"/>
    </row>
    <row r="14" spans="1:8" ht="12.75">
      <c r="A14" s="3" t="s">
        <v>11</v>
      </c>
      <c r="B14" s="12">
        <v>0</v>
      </c>
      <c r="D14" s="15" t="s">
        <v>23</v>
      </c>
      <c r="G14" s="16"/>
      <c r="H14" s="17"/>
    </row>
    <row r="15" spans="1:8" ht="12.75">
      <c r="A15" s="5"/>
      <c r="B15" s="19"/>
      <c r="G15" s="16"/>
      <c r="H15" s="17"/>
    </row>
    <row r="16" spans="1:8" ht="12.75">
      <c r="A16" s="6" t="s">
        <v>24</v>
      </c>
      <c r="B16" s="20">
        <f>B13*1000+B12/2</f>
        <v>1005</v>
      </c>
      <c r="D16" s="15" t="s">
        <v>27</v>
      </c>
      <c r="G16" s="16"/>
      <c r="H16" s="17"/>
    </row>
    <row r="17" spans="1:8" ht="12.75">
      <c r="A17" s="6" t="s">
        <v>25</v>
      </c>
      <c r="B17" s="20">
        <f>B13*1000-B12/2</f>
        <v>995</v>
      </c>
      <c r="D17" s="15" t="s">
        <v>28</v>
      </c>
      <c r="G17" s="16"/>
      <c r="H17" s="17"/>
    </row>
    <row r="18" spans="2:8" ht="12.75">
      <c r="B18" s="11"/>
      <c r="G18" s="16"/>
      <c r="H18" s="18"/>
    </row>
    <row r="19" spans="1:4" ht="12.75">
      <c r="A19" s="2" t="s">
        <v>17</v>
      </c>
      <c r="B19" s="11"/>
      <c r="D19" t="s">
        <v>22</v>
      </c>
    </row>
    <row r="20" ht="12.75">
      <c r="B20" s="11"/>
    </row>
    <row r="21" spans="1:4" ht="12.75">
      <c r="A21" s="3" t="s">
        <v>3</v>
      </c>
      <c r="B21" s="8">
        <f>((1+B6*(B7+B8+B10)/B7/B10)*11-B6*((B7+B8)*B9+(B8+B9)*B10)/B7/B9/B10*10)</f>
        <v>57.505263157894774</v>
      </c>
      <c r="D21" s="15" t="s">
        <v>19</v>
      </c>
    </row>
    <row r="22" spans="1:4" ht="12.75">
      <c r="A22" s="4"/>
      <c r="B22" s="16"/>
      <c r="D22" s="15"/>
    </row>
    <row r="23" spans="1:4" ht="12.75">
      <c r="A23" s="3" t="s">
        <v>4</v>
      </c>
      <c r="B23" s="8">
        <f>B21/(1-B6*B8/B7/B9)</f>
        <v>5463.000000000045</v>
      </c>
      <c r="D23" s="15" t="s">
        <v>20</v>
      </c>
    </row>
    <row r="24" spans="1:4" ht="12.75">
      <c r="A24" s="4"/>
      <c r="D24" s="2"/>
    </row>
    <row r="25" spans="1:4" ht="12.75">
      <c r="A25" s="3" t="s">
        <v>12</v>
      </c>
      <c r="B25" s="8">
        <f>20*LOG(B23)</f>
        <v>74.74862401029172</v>
      </c>
      <c r="D25" s="15" t="s">
        <v>13</v>
      </c>
    </row>
    <row r="26" spans="1:2" ht="12.75">
      <c r="A26" s="4"/>
      <c r="B26" s="13"/>
    </row>
    <row r="27" spans="1:4" ht="12.75">
      <c r="A27" s="3" t="s">
        <v>9</v>
      </c>
      <c r="B27" s="14">
        <f>B12*B21+B14*1000</f>
        <v>575.0526315789477</v>
      </c>
      <c r="D27" s="15" t="s">
        <v>21</v>
      </c>
    </row>
    <row r="29" spans="1:4" ht="12.75">
      <c r="A29" s="3" t="s">
        <v>10</v>
      </c>
      <c r="B29" s="14">
        <f>B13*B11/(B6+B11)*1000</f>
        <v>96.15384615384615</v>
      </c>
      <c r="D29" s="15" t="s">
        <v>14</v>
      </c>
    </row>
    <row r="30" spans="2:4" ht="12.75">
      <c r="B30" s="11"/>
      <c r="D30" t="s">
        <v>30</v>
      </c>
    </row>
    <row r="31" spans="1:2" ht="12.75">
      <c r="A31" s="4"/>
      <c r="B31" s="13"/>
    </row>
    <row r="32" ht="12.75">
      <c r="B32" s="11"/>
    </row>
    <row r="33" ht="12.75">
      <c r="B33" s="11"/>
    </row>
  </sheetData>
  <sheetProtection password="CA7F" sheet="1"/>
  <protectedRanges>
    <protectedRange sqref="B6:B14" name="Bereich1"/>
  </protectedRanges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</cp:lastModifiedBy>
  <cp:lastPrinted>2012-02-24T10:42:21Z</cp:lastPrinted>
  <dcterms:created xsi:type="dcterms:W3CDTF">1996-10-14T23:33:28Z</dcterms:created>
  <dcterms:modified xsi:type="dcterms:W3CDTF">2013-11-11T14:13:09Z</dcterms:modified>
  <cp:category/>
  <cp:version/>
  <cp:contentType/>
  <cp:contentStatus/>
</cp:coreProperties>
</file>